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<sst xmlns="http://schemas.openxmlformats.org/spreadsheetml/2006/main" count="14" uniqueCount="14">
  <si>
    <t>Необработанные данные опроса</t>
  </si>
  <si>
    <t>мин:</t>
  </si>
  <si>
    <t>макс:</t>
  </si>
  <si>
    <t xml:space="preserve">интервалы: </t>
  </si>
  <si>
    <t>шаг:</t>
  </si>
  <si>
    <t>Прибыль (p_i - издержки) * D(p_i)</t>
  </si>
  <si>
    <t>i</t>
  </si>
  <si>
    <t>Цена p_i</t>
  </si>
  <si>
    <t>Повторы N_i</t>
  </si>
  <si>
    <t>Спрос D(p_i)</t>
  </si>
  <si>
    <t>Оптимальный выпуск в зависимости от цены</t>
  </si>
  <si>
    <t>Издержки</t>
  </si>
  <si>
    <t>Оптимальный выпуск</t>
  </si>
  <si>
    <t>Цена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</si>
</sst>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b/>
    </font>
  </fonts>
  <fills count="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1" fillId="3" fontId="1" numFmtId="0" xfId="0" applyAlignment="1" applyBorder="1" applyFill="1" applyFont="1">
      <alignment/>
    </xf>
    <xf borderId="2" fillId="3" fontId="1" numFmtId="0" xfId="0" applyAlignment="1" applyBorder="1" applyFont="1">
      <alignment/>
    </xf>
    <xf borderId="3" fillId="3" fontId="1" numFmtId="0" xfId="0" applyAlignment="1" applyBorder="1" applyFont="1">
      <alignment/>
    </xf>
    <xf borderId="4" fillId="0" fontId="1" numFmtId="0" xfId="0" applyAlignment="1" applyBorder="1" applyFont="1">
      <alignment/>
    </xf>
    <xf borderId="5" fillId="0" fontId="1" numFmtId="0" xfId="0" applyBorder="1" applyFont="1"/>
    <xf borderId="6" fillId="0" fontId="1" numFmtId="0" xfId="0" applyBorder="1" applyFont="1"/>
    <xf borderId="7" fillId="3" fontId="1" numFmtId="0" xfId="0" applyAlignment="1" applyBorder="1" applyFont="1">
      <alignment/>
    </xf>
    <xf borderId="0" fillId="3" fontId="1" numFmtId="0" xfId="0" applyAlignment="1" applyFont="1">
      <alignment/>
    </xf>
    <xf borderId="8" fillId="3" fontId="1" numFmtId="0" xfId="0" applyAlignment="1" applyBorder="1" applyFont="1">
      <alignment/>
    </xf>
    <xf borderId="6" fillId="4" fontId="0" numFmtId="0" xfId="0" applyAlignment="1" applyBorder="1" applyFill="1" applyFont="1">
      <alignment horizontal="right"/>
    </xf>
    <xf borderId="6" fillId="3" fontId="1" numFmtId="0" xfId="0" applyAlignment="1" applyBorder="1" applyFont="1">
      <alignment/>
    </xf>
    <xf borderId="9" fillId="3" fontId="1" numFmtId="0" xfId="0" applyAlignment="1" applyBorder="1" applyFont="1">
      <alignment/>
    </xf>
    <xf borderId="10" fillId="3" fontId="1" numFmtId="0" xfId="0" applyAlignment="1" applyBorder="1" applyFont="1">
      <alignment/>
    </xf>
    <xf borderId="11" fillId="3" fontId="1" numFmtId="0" xfId="0" applyAlignment="1" applyBorder="1" applyFont="1">
      <alignment/>
    </xf>
    <xf borderId="4" fillId="2" fontId="1" numFmtId="0" xfId="0" applyAlignment="1" applyBorder="1" applyFont="1">
      <alignment horizontal="left"/>
    </xf>
    <xf borderId="12" fillId="0" fontId="1" numFmtId="0" xfId="0" applyBorder="1" applyFont="1"/>
    <xf borderId="6" fillId="2" fontId="1" numFmtId="0" xfId="0" applyAlignment="1" applyBorder="1" applyFont="1">
      <alignment/>
    </xf>
    <xf borderId="13" fillId="2" fontId="1" numFmtId="0" xfId="0" applyAlignment="1" applyBorder="1" applyFont="1">
      <alignment/>
    </xf>
    <xf borderId="6" fillId="0" fontId="1" numFmtId="0" xfId="0" applyAlignment="1" applyBorder="1" applyFont="1">
      <alignment/>
    </xf>
    <xf borderId="6" fillId="0" fontId="2" numFmtId="0" xfId="0" applyBorder="1" applyFont="1"/>
    <xf borderId="0" fillId="0" fontId="1" numFmtId="0" xfId="0" applyAlignment="1" applyFont="1">
      <alignment horizontal="left"/>
    </xf>
    <xf borderId="4" fillId="2" fontId="1" numFmtId="0" xfId="0" applyAlignment="1" applyBorder="1" applyFont="1">
      <alignment horizontal="center"/>
    </xf>
  </cellXfs>
  <cellStyles count="1">
    <cellStyle xfId="0" name="Normal" builtinId="0"/>
  </cellStyles>
  <dxfs count="2">
    <dxf>
      <font>
        <color rgb="FFC53929"/>
      </font>
      <fill>
        <patternFill patternType="none"/>
      </fill>
      <alignment/>
      <border>
        <left/>
        <right/>
        <top/>
        <bottom/>
      </border>
    </dxf>
    <dxf>
      <font>
        <color rgb="FF0B8043"/>
      </font>
      <fill>
        <patternFill patternType="none"/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7.43"/>
    <col customWidth="1" min="2" max="2" width="9.29"/>
    <col customWidth="1" min="3" max="3" width="12.14"/>
    <col customWidth="1" min="4" max="4" width="12.29"/>
    <col customWidth="1" min="5" max="5" width="8.14"/>
    <col customWidth="1" min="6" max="6" width="5.86"/>
    <col customWidth="1" min="7" max="7" width="6.29"/>
    <col customWidth="1" min="8" max="8" width="6.43"/>
    <col customWidth="1" min="9" max="9" width="6.71"/>
    <col customWidth="1" min="10" max="10" width="6.57"/>
    <col customWidth="1" min="16" max="16" width="9.0"/>
  </cols>
  <sheetData>
    <row r="1">
      <c r="A1" s="1" t="s">
        <v>0</v>
      </c>
      <c r="B1" s="2"/>
      <c r="C1" s="2"/>
      <c r="D1" s="2"/>
      <c r="E1" s="3"/>
    </row>
    <row r="2">
      <c r="A2" s="4">
        <v>46.0</v>
      </c>
      <c r="B2" s="5">
        <v>35.0</v>
      </c>
      <c r="C2" s="5">
        <v>93.0</v>
      </c>
      <c r="D2" s="5">
        <v>44.0</v>
      </c>
      <c r="E2" s="6">
        <v>60.0</v>
      </c>
      <c r="G2" s="7" t="s">
        <v>1</v>
      </c>
      <c r="H2" s="8"/>
      <c r="I2" s="9">
        <f>MIN($A$2:$E$11)</f>
        <v>35</v>
      </c>
    </row>
    <row r="3">
      <c r="A3" s="10">
        <v>56.0</v>
      </c>
      <c r="B3" s="11">
        <v>52.0</v>
      </c>
      <c r="C3" s="11">
        <v>80.0</v>
      </c>
      <c r="D3" s="11">
        <v>47.0</v>
      </c>
      <c r="E3" s="12">
        <v>37.0</v>
      </c>
      <c r="G3" s="7" t="s">
        <v>2</v>
      </c>
      <c r="H3" s="8"/>
      <c r="I3" s="13">
        <f>MAX($A$2:$E$11)</f>
        <v>110</v>
      </c>
    </row>
    <row r="4">
      <c r="A4" s="10">
        <v>36.0</v>
      </c>
      <c r="B4" s="11">
        <v>79.0</v>
      </c>
      <c r="C4" s="11">
        <v>82.0</v>
      </c>
      <c r="D4" s="11">
        <v>82.0</v>
      </c>
      <c r="E4" s="12">
        <v>82.0</v>
      </c>
      <c r="G4" s="7" t="s">
        <v>3</v>
      </c>
      <c r="H4" s="8"/>
      <c r="I4" s="14">
        <v>15.0</v>
      </c>
    </row>
    <row r="5">
      <c r="A5" s="10">
        <v>104.0</v>
      </c>
      <c r="B5" s="11">
        <v>44.0</v>
      </c>
      <c r="C5" s="11">
        <v>41.0</v>
      </c>
      <c r="D5" s="11">
        <v>95.0</v>
      </c>
      <c r="E5" s="12">
        <v>65.0</v>
      </c>
      <c r="G5" s="7" t="s">
        <v>4</v>
      </c>
      <c r="H5" s="8"/>
      <c r="I5" s="9">
        <f>($I$3-$I$2)/($I$4)</f>
        <v>5</v>
      </c>
    </row>
    <row r="6">
      <c r="A6" s="10">
        <v>83.0</v>
      </c>
      <c r="B6" s="11">
        <v>73.0</v>
      </c>
      <c r="C6" s="11">
        <v>105.0</v>
      </c>
      <c r="D6" s="11">
        <v>96.0</v>
      </c>
      <c r="E6" s="12">
        <v>53.0</v>
      </c>
    </row>
    <row r="7">
      <c r="A7" s="10">
        <v>91.0</v>
      </c>
      <c r="B7" s="11">
        <v>86.0</v>
      </c>
      <c r="C7" s="11">
        <v>68.0</v>
      </c>
      <c r="D7" s="11">
        <v>59.0</v>
      </c>
      <c r="E7" s="12">
        <v>44.0</v>
      </c>
    </row>
    <row r="8">
      <c r="A8" s="10">
        <v>88.0</v>
      </c>
      <c r="B8" s="11">
        <v>62.0</v>
      </c>
      <c r="C8" s="11">
        <v>45.0</v>
      </c>
      <c r="D8" s="11">
        <v>78.0</v>
      </c>
      <c r="E8" s="12">
        <v>97.0</v>
      </c>
    </row>
    <row r="9">
      <c r="A9" s="10">
        <v>100.0</v>
      </c>
      <c r="B9" s="11">
        <v>72.0</v>
      </c>
      <c r="C9" s="11">
        <v>77.0</v>
      </c>
      <c r="D9" s="11">
        <v>66.0</v>
      </c>
      <c r="E9" s="12">
        <v>37.0</v>
      </c>
    </row>
    <row r="10">
      <c r="A10" s="10">
        <v>87.0</v>
      </c>
      <c r="B10" s="11">
        <v>39.0</v>
      </c>
      <c r="C10" s="11">
        <v>85.0</v>
      </c>
      <c r="D10" s="11">
        <v>87.0</v>
      </c>
      <c r="E10" s="12">
        <v>44.0</v>
      </c>
    </row>
    <row r="11">
      <c r="A11" s="15">
        <v>57.0</v>
      </c>
      <c r="B11" s="16">
        <v>38.0</v>
      </c>
      <c r="C11" s="16">
        <v>51.0</v>
      </c>
      <c r="D11" s="16">
        <v>110.0</v>
      </c>
      <c r="E11" s="17">
        <v>35.0</v>
      </c>
    </row>
    <row r="13">
      <c r="E13" s="18" t="s">
        <v>5</v>
      </c>
      <c r="F13" s="19"/>
      <c r="G13" s="19"/>
      <c r="H13" s="19"/>
      <c r="I13" s="8"/>
    </row>
    <row r="14">
      <c r="A14" s="20" t="s">
        <v>6</v>
      </c>
      <c r="B14" s="20" t="s">
        <v>7</v>
      </c>
      <c r="C14" s="20" t="s">
        <v>8</v>
      </c>
      <c r="D14" s="20" t="s">
        <v>9</v>
      </c>
      <c r="E14" s="21">
        <v>20.0</v>
      </c>
      <c r="F14" s="21">
        <v>40.0</v>
      </c>
      <c r="G14" s="21">
        <v>60.0</v>
      </c>
      <c r="H14" s="21">
        <v>80.0</v>
      </c>
      <c r="I14" s="21">
        <v>100.0</v>
      </c>
    </row>
    <row r="15">
      <c r="A15" s="22">
        <v>0.0</v>
      </c>
      <c r="B15" s="9">
        <f t="shared" ref="B15:B30" si="2">IF($A15&lt;=$I$4,$I$2+$I$5*$A15,"")</f>
        <v>35</v>
      </c>
      <c r="C15" s="9">
        <f t="shared" ref="C15:C30" si="3">COUNTIF($A$2:$E$11,"&gt;="&amp;$B15)-COUNTIF($A$2:$E$11,"&gt;="&amp;$B16)</f>
        <v>7</v>
      </c>
      <c r="D15" s="9">
        <f t="shared" ref="D15:D16" si="4">SUM($C15:$C30)</f>
        <v>50</v>
      </c>
      <c r="E15" s="9">
        <f t="shared" ref="E15:I15" si="1">($B15-E$14)*$D15</f>
        <v>750</v>
      </c>
      <c r="F15" s="9">
        <f t="shared" si="1"/>
        <v>-250</v>
      </c>
      <c r="G15" s="9">
        <f t="shared" si="1"/>
        <v>-1250</v>
      </c>
      <c r="H15" s="9">
        <f t="shared" si="1"/>
        <v>-2250</v>
      </c>
      <c r="I15" s="9">
        <f t="shared" si="1"/>
        <v>-3250</v>
      </c>
    </row>
    <row r="16">
      <c r="A16" s="22">
        <v>1.0</v>
      </c>
      <c r="B16" s="9">
        <f t="shared" si="2"/>
        <v>40</v>
      </c>
      <c r="C16" s="9">
        <f t="shared" si="3"/>
        <v>5</v>
      </c>
      <c r="D16" s="9">
        <f t="shared" si="4"/>
        <v>43</v>
      </c>
      <c r="E16" s="9">
        <f t="shared" ref="E16:I16" si="5">($B16-E$14)*$D16</f>
        <v>860</v>
      </c>
      <c r="F16" s="9">
        <f t="shared" si="5"/>
        <v>0</v>
      </c>
      <c r="G16" s="9">
        <f t="shared" si="5"/>
        <v>-860</v>
      </c>
      <c r="H16" s="9">
        <f t="shared" si="5"/>
        <v>-1720</v>
      </c>
      <c r="I16" s="9">
        <f t="shared" si="5"/>
        <v>-2580</v>
      </c>
    </row>
    <row r="17">
      <c r="A17" s="22">
        <v>2.0</v>
      </c>
      <c r="B17" s="9">
        <f t="shared" si="2"/>
        <v>45</v>
      </c>
      <c r="C17" s="9">
        <f t="shared" si="3"/>
        <v>3</v>
      </c>
      <c r="D17" s="9">
        <f>SUM($C17:$C31)</f>
        <v>38</v>
      </c>
      <c r="E17" s="9">
        <f t="shared" ref="E17:I17" si="6">($B17-E$14)*$D17</f>
        <v>950</v>
      </c>
      <c r="F17" s="9">
        <f t="shared" si="6"/>
        <v>190</v>
      </c>
      <c r="G17" s="9">
        <f t="shared" si="6"/>
        <v>-570</v>
      </c>
      <c r="H17" s="9">
        <f t="shared" si="6"/>
        <v>-1330</v>
      </c>
      <c r="I17" s="9">
        <f t="shared" si="6"/>
        <v>-2090</v>
      </c>
    </row>
    <row r="18">
      <c r="A18" s="22">
        <v>3.0</v>
      </c>
      <c r="B18" s="9">
        <f t="shared" si="2"/>
        <v>50</v>
      </c>
      <c r="C18" s="9">
        <f t="shared" si="3"/>
        <v>3</v>
      </c>
      <c r="D18" s="9">
        <f>SUM($C18:$C31)</f>
        <v>35</v>
      </c>
      <c r="E18" s="9">
        <f t="shared" ref="E18:I18" si="7">($B18-E$14)*$D18</f>
        <v>1050</v>
      </c>
      <c r="F18" s="9">
        <f t="shared" si="7"/>
        <v>350</v>
      </c>
      <c r="G18" s="9">
        <f t="shared" si="7"/>
        <v>-350</v>
      </c>
      <c r="H18" s="9">
        <f t="shared" si="7"/>
        <v>-1050</v>
      </c>
      <c r="I18" s="9">
        <f t="shared" si="7"/>
        <v>-1750</v>
      </c>
    </row>
    <row r="19">
      <c r="A19" s="22">
        <v>4.0</v>
      </c>
      <c r="B19" s="9">
        <f t="shared" si="2"/>
        <v>55</v>
      </c>
      <c r="C19" s="9">
        <f t="shared" si="3"/>
        <v>3</v>
      </c>
      <c r="D19" s="9">
        <f>SUM($C19:$C31)</f>
        <v>32</v>
      </c>
      <c r="E19" s="9">
        <f t="shared" ref="E19:I19" si="8">($B19-E$14)*$D19</f>
        <v>1120</v>
      </c>
      <c r="F19" s="9">
        <f t="shared" si="8"/>
        <v>480</v>
      </c>
      <c r="G19" s="9">
        <f t="shared" si="8"/>
        <v>-160</v>
      </c>
      <c r="H19" s="9">
        <f t="shared" si="8"/>
        <v>-800</v>
      </c>
      <c r="I19" s="9">
        <f t="shared" si="8"/>
        <v>-1440</v>
      </c>
    </row>
    <row r="20">
      <c r="A20" s="22">
        <v>5.0</v>
      </c>
      <c r="B20" s="9">
        <f t="shared" si="2"/>
        <v>60</v>
      </c>
      <c r="C20" s="9">
        <f t="shared" si="3"/>
        <v>2</v>
      </c>
      <c r="D20" s="9">
        <f t="shared" ref="D20:D30" si="10">SUM($C20:$C35)</f>
        <v>29</v>
      </c>
      <c r="E20" s="9">
        <f t="shared" ref="E20:I20" si="9">($B20-E$14)*$D20</f>
        <v>1160</v>
      </c>
      <c r="F20" s="9">
        <f t="shared" si="9"/>
        <v>580</v>
      </c>
      <c r="G20" s="9">
        <f t="shared" si="9"/>
        <v>0</v>
      </c>
      <c r="H20" s="9">
        <f t="shared" si="9"/>
        <v>-580</v>
      </c>
      <c r="I20" s="9">
        <f t="shared" si="9"/>
        <v>-1160</v>
      </c>
    </row>
    <row r="21">
      <c r="A21" s="22">
        <v>6.0</v>
      </c>
      <c r="B21" s="9">
        <f t="shared" si="2"/>
        <v>65</v>
      </c>
      <c r="C21" s="9">
        <f t="shared" si="3"/>
        <v>3</v>
      </c>
      <c r="D21" s="9">
        <f t="shared" si="10"/>
        <v>27</v>
      </c>
      <c r="E21" s="23">
        <f t="shared" ref="E21:I21" si="11">($B21-E$14)*$D21</f>
        <v>1215</v>
      </c>
      <c r="F21" s="9">
        <f t="shared" si="11"/>
        <v>675</v>
      </c>
      <c r="G21" s="9">
        <f t="shared" si="11"/>
        <v>135</v>
      </c>
      <c r="H21" s="9">
        <f t="shared" si="11"/>
        <v>-405</v>
      </c>
      <c r="I21" s="9">
        <f t="shared" si="11"/>
        <v>-945</v>
      </c>
    </row>
    <row r="22">
      <c r="A22" s="22">
        <v>7.0</v>
      </c>
      <c r="B22" s="9">
        <f t="shared" si="2"/>
        <v>70</v>
      </c>
      <c r="C22" s="9">
        <f t="shared" si="3"/>
        <v>2</v>
      </c>
      <c r="D22" s="9">
        <f t="shared" si="10"/>
        <v>24</v>
      </c>
      <c r="E22" s="9">
        <f t="shared" ref="E22:I22" si="12">($B22-E$14)*$D22</f>
        <v>1200</v>
      </c>
      <c r="F22" s="9">
        <f t="shared" si="12"/>
        <v>720</v>
      </c>
      <c r="G22" s="9">
        <f t="shared" si="12"/>
        <v>240</v>
      </c>
      <c r="H22" s="9">
        <f t="shared" si="12"/>
        <v>-240</v>
      </c>
      <c r="I22" s="9">
        <f t="shared" si="12"/>
        <v>-720</v>
      </c>
    </row>
    <row r="23">
      <c r="A23" s="22">
        <v>8.0</v>
      </c>
      <c r="B23" s="9">
        <f t="shared" si="2"/>
        <v>75</v>
      </c>
      <c r="C23" s="9">
        <f t="shared" si="3"/>
        <v>3</v>
      </c>
      <c r="D23" s="9">
        <f t="shared" si="10"/>
        <v>22</v>
      </c>
      <c r="E23" s="9">
        <f t="shared" ref="E23:I23" si="13">($B23-E$14)*$D23</f>
        <v>1210</v>
      </c>
      <c r="F23" s="23">
        <f t="shared" si="13"/>
        <v>770</v>
      </c>
      <c r="G23" s="9">
        <f t="shared" si="13"/>
        <v>330</v>
      </c>
      <c r="H23" s="9">
        <f t="shared" si="13"/>
        <v>-110</v>
      </c>
      <c r="I23" s="9">
        <f t="shared" si="13"/>
        <v>-550</v>
      </c>
      <c r="O23" s="24"/>
      <c r="P23" s="24"/>
      <c r="Q23" s="24"/>
    </row>
    <row r="24">
      <c r="A24" s="22">
        <v>9.0</v>
      </c>
      <c r="B24" s="9">
        <f t="shared" si="2"/>
        <v>80</v>
      </c>
      <c r="C24" s="9">
        <f t="shared" si="3"/>
        <v>5</v>
      </c>
      <c r="D24" s="9">
        <f t="shared" si="10"/>
        <v>19</v>
      </c>
      <c r="E24" s="9">
        <f t="shared" ref="E24:I24" si="14">($B24-E$14)*$D24</f>
        <v>1140</v>
      </c>
      <c r="F24" s="9">
        <f t="shared" si="14"/>
        <v>760</v>
      </c>
      <c r="G24" s="23">
        <f t="shared" si="14"/>
        <v>380</v>
      </c>
      <c r="H24" s="9">
        <f t="shared" si="14"/>
        <v>0</v>
      </c>
      <c r="I24" s="9">
        <f t="shared" si="14"/>
        <v>-380</v>
      </c>
    </row>
    <row r="25">
      <c r="A25" s="22">
        <v>10.0</v>
      </c>
      <c r="B25" s="9">
        <f t="shared" si="2"/>
        <v>85</v>
      </c>
      <c r="C25" s="9">
        <f t="shared" si="3"/>
        <v>5</v>
      </c>
      <c r="D25" s="9">
        <f t="shared" si="10"/>
        <v>14</v>
      </c>
      <c r="E25" s="9">
        <f t="shared" ref="E25:I25" si="15">($B25-E$14)*$D25</f>
        <v>910</v>
      </c>
      <c r="F25" s="9">
        <f t="shared" si="15"/>
        <v>630</v>
      </c>
      <c r="G25" s="9">
        <f t="shared" si="15"/>
        <v>350</v>
      </c>
      <c r="H25" s="9">
        <f t="shared" si="15"/>
        <v>70</v>
      </c>
      <c r="I25" s="9">
        <f t="shared" si="15"/>
        <v>-210</v>
      </c>
    </row>
    <row r="26">
      <c r="A26" s="22">
        <v>11.0</v>
      </c>
      <c r="B26" s="9">
        <f t="shared" si="2"/>
        <v>90</v>
      </c>
      <c r="C26" s="9">
        <f t="shared" si="3"/>
        <v>2</v>
      </c>
      <c r="D26" s="9">
        <f t="shared" si="10"/>
        <v>9</v>
      </c>
      <c r="E26" s="9">
        <f t="shared" ref="E26:I26" si="16">($B26-E$14)*$D26</f>
        <v>630</v>
      </c>
      <c r="F26" s="9">
        <f t="shared" si="16"/>
        <v>450</v>
      </c>
      <c r="G26" s="9">
        <f t="shared" si="16"/>
        <v>270</v>
      </c>
      <c r="H26" s="9">
        <f t="shared" si="16"/>
        <v>90</v>
      </c>
      <c r="I26" s="9">
        <f t="shared" si="16"/>
        <v>-90</v>
      </c>
    </row>
    <row r="27">
      <c r="A27" s="22">
        <v>12.0</v>
      </c>
      <c r="B27" s="9">
        <f t="shared" si="2"/>
        <v>95</v>
      </c>
      <c r="C27" s="9">
        <f t="shared" si="3"/>
        <v>3</v>
      </c>
      <c r="D27" s="9">
        <f t="shared" si="10"/>
        <v>7</v>
      </c>
      <c r="E27" s="9">
        <f t="shared" ref="E27:I27" si="17">($B27-E$14)*$D27</f>
        <v>525</v>
      </c>
      <c r="F27" s="9">
        <f t="shared" si="17"/>
        <v>385</v>
      </c>
      <c r="G27" s="9">
        <f t="shared" si="17"/>
        <v>245</v>
      </c>
      <c r="H27" s="23">
        <f t="shared" si="17"/>
        <v>105</v>
      </c>
      <c r="I27" s="9">
        <f t="shared" si="17"/>
        <v>-35</v>
      </c>
    </row>
    <row r="28">
      <c r="A28" s="22">
        <v>13.0</v>
      </c>
      <c r="B28" s="9">
        <f t="shared" si="2"/>
        <v>100</v>
      </c>
      <c r="C28" s="9">
        <f t="shared" si="3"/>
        <v>2</v>
      </c>
      <c r="D28" s="9">
        <f t="shared" si="10"/>
        <v>4</v>
      </c>
      <c r="E28" s="9">
        <f t="shared" ref="E28:I28" si="18">($B28-E$14)*$D28</f>
        <v>320</v>
      </c>
      <c r="F28" s="9">
        <f t="shared" si="18"/>
        <v>240</v>
      </c>
      <c r="G28" s="9">
        <f t="shared" si="18"/>
        <v>160</v>
      </c>
      <c r="H28" s="9">
        <f t="shared" si="18"/>
        <v>80</v>
      </c>
      <c r="I28" s="9">
        <f t="shared" si="18"/>
        <v>0</v>
      </c>
    </row>
    <row r="29">
      <c r="A29" s="22">
        <v>14.0</v>
      </c>
      <c r="B29" s="9">
        <f t="shared" si="2"/>
        <v>105</v>
      </c>
      <c r="C29" s="9">
        <f t="shared" si="3"/>
        <v>1</v>
      </c>
      <c r="D29" s="9">
        <f t="shared" si="10"/>
        <v>2</v>
      </c>
      <c r="E29" s="9">
        <f t="shared" ref="E29:I29" si="19">($B29-E$14)*$D29</f>
        <v>170</v>
      </c>
      <c r="F29" s="9">
        <f t="shared" si="19"/>
        <v>130</v>
      </c>
      <c r="G29" s="9">
        <f t="shared" si="19"/>
        <v>90</v>
      </c>
      <c r="H29" s="9">
        <f t="shared" si="19"/>
        <v>50</v>
      </c>
      <c r="I29" s="23">
        <f t="shared" si="19"/>
        <v>10</v>
      </c>
    </row>
    <row r="30">
      <c r="A30" s="22">
        <v>15.0</v>
      </c>
      <c r="B30" s="9">
        <f t="shared" si="2"/>
        <v>110</v>
      </c>
      <c r="C30" s="9">
        <f t="shared" si="3"/>
        <v>1</v>
      </c>
      <c r="D30" s="9">
        <f t="shared" si="10"/>
        <v>1</v>
      </c>
      <c r="E30" s="9">
        <f t="shared" ref="E30:I30" si="20">($B30-E$14)*$D30</f>
        <v>90</v>
      </c>
      <c r="F30" s="9">
        <f t="shared" si="20"/>
        <v>70</v>
      </c>
      <c r="G30" s="9">
        <f t="shared" si="20"/>
        <v>50</v>
      </c>
      <c r="H30" s="9">
        <f t="shared" si="20"/>
        <v>30</v>
      </c>
      <c r="I30" s="9">
        <f t="shared" si="20"/>
        <v>10</v>
      </c>
    </row>
    <row r="32">
      <c r="A32" s="25" t="s">
        <v>10</v>
      </c>
      <c r="B32" s="19"/>
      <c r="C32" s="19"/>
      <c r="D32" s="19"/>
      <c r="E32" s="19"/>
      <c r="F32" s="19"/>
      <c r="G32" s="19"/>
      <c r="H32" s="8"/>
    </row>
    <row r="33">
      <c r="A33" s="7" t="s">
        <v>11</v>
      </c>
      <c r="B33" s="19"/>
      <c r="C33" s="8"/>
      <c r="D33" s="9">
        <f t="shared" ref="D33:H33" si="21">E$14</f>
        <v>20</v>
      </c>
      <c r="E33" s="9">
        <f t="shared" si="21"/>
        <v>40</v>
      </c>
      <c r="F33" s="9">
        <f t="shared" si="21"/>
        <v>60</v>
      </c>
      <c r="G33" s="9">
        <f t="shared" si="21"/>
        <v>80</v>
      </c>
      <c r="H33" s="9">
        <f t="shared" si="21"/>
        <v>100</v>
      </c>
    </row>
    <row r="34">
      <c r="A34" s="7" t="s">
        <v>12</v>
      </c>
      <c r="B34" s="19"/>
      <c r="C34" s="8"/>
      <c r="D34" s="22">
        <v>27.0</v>
      </c>
      <c r="E34" s="22">
        <v>22.0</v>
      </c>
      <c r="F34" s="22">
        <v>19.0</v>
      </c>
      <c r="G34" s="22">
        <v>7.0</v>
      </c>
      <c r="H34" s="22">
        <v>2.0</v>
      </c>
    </row>
    <row r="35">
      <c r="A35" s="7" t="s">
        <v>13</v>
      </c>
      <c r="B35" s="19"/>
      <c r="C35" s="8"/>
      <c r="D35" s="22">
        <v>65.0</v>
      </c>
      <c r="E35" s="22">
        <v>75.0</v>
      </c>
      <c r="F35" s="22">
        <v>80.0</v>
      </c>
      <c r="G35" s="22">
        <v>95.0</v>
      </c>
      <c r="H35" s="22">
        <v>105.0</v>
      </c>
    </row>
  </sheetData>
  <mergeCells count="10">
    <mergeCell ref="A34:C34"/>
    <mergeCell ref="A35:C35"/>
    <mergeCell ref="G3:H3"/>
    <mergeCell ref="G4:H4"/>
    <mergeCell ref="A1:E1"/>
    <mergeCell ref="G5:H5"/>
    <mergeCell ref="G2:H2"/>
    <mergeCell ref="E13:I13"/>
    <mergeCell ref="A33:C33"/>
    <mergeCell ref="A32:H32"/>
  </mergeCells>
  <conditionalFormatting sqref="E15:I30">
    <cfRule type="cellIs" dxfId="0" priority="1" operator="lessThan">
      <formula>0</formula>
    </cfRule>
  </conditionalFormatting>
  <conditionalFormatting sqref="E15:I30">
    <cfRule type="cellIs" dxfId="1" priority="2" operator="greaterThan">
      <formula>0</formula>
    </cfRule>
  </conditionalFormatting>
  <drawing r:id="rId1"/>
</worksheet>
</file>